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127"/>
  <workbookPr defaultThemeVersion="164011"/>
  <mc:AlternateContent xmlns:mc="http://schemas.openxmlformats.org/markup-compatibility/2006">
    <mc:Choice Requires="x15">
      <x15ac:absPath xmlns:x15ac="http://schemas.microsoft.com/office/spreadsheetml/2010/11/ac" url="D:\Jesika Alejandra\2019\CUMPLIMIENTO\Septiembre\"/>
    </mc:Choice>
  </mc:AlternateContent>
  <bookViews>
    <workbookView xWindow="0" yWindow="0" windowWidth="28800" windowHeight="12210"/>
  </bookViews>
  <sheets>
    <sheet name="07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9" i="1" l="1"/>
  <c r="B94" i="1" l="1"/>
  <c r="C63" i="1"/>
  <c r="D63" i="1"/>
  <c r="E63" i="1"/>
  <c r="B63" i="1"/>
  <c r="C62" i="1"/>
  <c r="D62" i="1"/>
  <c r="E62" i="1"/>
  <c r="B62" i="1"/>
  <c r="E19" i="1"/>
  <c r="D19" i="1"/>
  <c r="C19" i="1"/>
  <c r="B18" i="1"/>
  <c r="E32" i="1" l="1"/>
  <c r="C47" i="1" l="1"/>
  <c r="D47" i="1"/>
  <c r="E47" i="1"/>
  <c r="C48" i="1"/>
  <c r="D48" i="1"/>
  <c r="E48" i="1"/>
  <c r="B48" i="1"/>
  <c r="B47" i="1"/>
  <c r="C94" i="1" l="1"/>
  <c r="C95" i="1"/>
  <c r="B95" i="1"/>
  <c r="C109" i="1" l="1"/>
  <c r="C110" i="1"/>
  <c r="B110" i="1"/>
  <c r="B109" i="1"/>
  <c r="C18" i="1" l="1"/>
  <c r="D18" i="1"/>
  <c r="E18" i="1"/>
  <c r="C80" i="1" l="1"/>
  <c r="D80" i="1"/>
  <c r="B80" i="1"/>
  <c r="C79" i="1"/>
  <c r="D79" i="1"/>
  <c r="B79" i="1"/>
  <c r="C32" i="1" l="1"/>
  <c r="D32" i="1"/>
  <c r="C33" i="1"/>
  <c r="D33" i="1"/>
  <c r="E33" i="1"/>
  <c r="B33" i="1"/>
  <c r="B32" i="1"/>
</calcChain>
</file>

<file path=xl/sharedStrings.xml><?xml version="1.0" encoding="utf-8"?>
<sst xmlns="http://schemas.openxmlformats.org/spreadsheetml/2006/main" count="123" uniqueCount="27">
  <si>
    <t>CUMPLIMIENTO AEROCOMERCIAL POR CAUSAS
MARZO 2019</t>
  </si>
  <si>
    <r>
      <t xml:space="preserve">*Causas Internas: </t>
    </r>
    <r>
      <rPr>
        <sz val="11"/>
        <color theme="1"/>
        <rFont val="Calibri"/>
        <family val="2"/>
        <scheme val="minor"/>
      </rPr>
      <t>Se refiere a los motivos imputables a la aerolínea que afectan la calidad del servicio hacia el pasajero.</t>
    </r>
  </si>
  <si>
    <r>
      <t xml:space="preserve">*Causas Externas: </t>
    </r>
    <r>
      <rPr>
        <sz val="11"/>
        <color theme="1"/>
        <rFont val="Calibri"/>
        <family val="2"/>
        <scheme val="minor"/>
      </rPr>
      <t>Se refiere a los motivos No imputables a la aerolínea que afectan la calidad del servicio hacia el pasajero.</t>
    </r>
  </si>
  <si>
    <t>Etiquetas de fila</t>
  </si>
  <si>
    <t>INTERNACIONAL</t>
  </si>
  <si>
    <t>SECUNDARIA</t>
  </si>
  <si>
    <t>TRONCAL</t>
  </si>
  <si>
    <t>Total general</t>
  </si>
  <si>
    <t>LATAM AIRLINES COLOMBIA</t>
  </si>
  <si>
    <t>ADELANTADO</t>
  </si>
  <si>
    <t>EXTERNO</t>
  </si>
  <si>
    <t>CANCELADO</t>
  </si>
  <si>
    <t>INTERNO</t>
  </si>
  <si>
    <t>CUMPLIDO</t>
  </si>
  <si>
    <t>DEMORADO</t>
  </si>
  <si>
    <t>CUMPLIMIENTO DE ITINERARIO</t>
  </si>
  <si>
    <t>CUMPLIMIENTO DE SERVICIO</t>
  </si>
  <si>
    <t>AVIANCA</t>
  </si>
  <si>
    <t>NO ESPECIFICO</t>
  </si>
  <si>
    <t>VIVA COLOMBIA</t>
  </si>
  <si>
    <t>AEROREPUBLICA</t>
  </si>
  <si>
    <t>SATENA</t>
  </si>
  <si>
    <t>REGIONAL EXPRESS</t>
  </si>
  <si>
    <t>NO ESPECÍFICO</t>
  </si>
  <si>
    <t>Cancelado</t>
  </si>
  <si>
    <t>EFY</t>
  </si>
  <si>
    <t>Adelantado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</si>
</sst>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color theme="1"/>
      <name val="Arial"/>
      <family val="2"/>
    </font>
    <font>
      <sz val="8"/>
      <color theme="1"/>
      <name val="Calibri"/>
      <family val="2"/>
      <scheme val="minor"/>
    </font>
    <font>
      <b/>
      <i/>
      <sz val="8"/>
      <color rgb="FF17375E"/>
      <name val="Calibri"/>
      <family val="2"/>
      <scheme val="minor"/>
    </font>
    <font>
      <b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theme="4" tint="0.39997558519241921"/>
      </bottom>
      <diagonal/>
    </border>
    <border>
      <left/>
      <right/>
      <top style="medium">
        <color indexed="64"/>
      </top>
      <bottom style="thin">
        <color theme="4" tint="0.39997558519241921"/>
      </bottom>
      <diagonal/>
    </border>
    <border>
      <left/>
      <right style="medium">
        <color indexed="64"/>
      </right>
      <top style="medium">
        <color indexed="64"/>
      </top>
      <bottom style="thin">
        <color theme="4" tint="0.39997558519241921"/>
      </bottom>
      <diagonal/>
    </border>
    <border>
      <left style="medium">
        <color indexed="64"/>
      </left>
      <right/>
      <top/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  <border>
      <left/>
      <right style="medium">
        <color indexed="64"/>
      </right>
      <top/>
      <bottom style="thin">
        <color theme="4" tint="0.3999755851924192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1">
    <xf numFmtId="0" fontId="0" fillId="0" borderId="0" xfId="0"/>
    <xf numFmtId="0" fontId="4" fillId="0" borderId="0" xfId="0" applyFont="1"/>
    <xf numFmtId="0" fontId="2" fillId="3" borderId="3" xfId="0" applyFont="1" applyFill="1" applyBorder="1"/>
    <xf numFmtId="0" fontId="2" fillId="3" borderId="4" xfId="0" applyFont="1" applyFill="1" applyBorder="1" applyAlignment="1">
      <alignment horizontal="center"/>
    </xf>
    <xf numFmtId="0" fontId="2" fillId="3" borderId="4" xfId="0" applyFont="1" applyFill="1" applyBorder="1"/>
    <xf numFmtId="0" fontId="2" fillId="3" borderId="5" xfId="0" applyFont="1" applyFill="1" applyBorder="1"/>
    <xf numFmtId="0" fontId="2" fillId="0" borderId="6" xfId="0" applyFont="1" applyBorder="1" applyAlignment="1">
      <alignment horizontal="left"/>
    </xf>
    <xf numFmtId="0" fontId="2" fillId="0" borderId="7" xfId="0" applyNumberFormat="1" applyFont="1" applyBorder="1"/>
    <xf numFmtId="0" fontId="2" fillId="0" borderId="8" xfId="0" applyNumberFormat="1" applyFont="1" applyBorder="1"/>
    <xf numFmtId="0" fontId="2" fillId="4" borderId="9" xfId="0" applyFont="1" applyFill="1" applyBorder="1" applyAlignment="1">
      <alignment horizontal="left" indent="1"/>
    </xf>
    <xf numFmtId="0" fontId="2" fillId="4" borderId="0" xfId="0" applyNumberFormat="1" applyFont="1" applyFill="1" applyBorder="1"/>
    <xf numFmtId="0" fontId="2" fillId="4" borderId="10" xfId="0" applyNumberFormat="1" applyFont="1" applyFill="1" applyBorder="1"/>
    <xf numFmtId="0" fontId="0" fillId="0" borderId="9" xfId="0" applyBorder="1" applyAlignment="1">
      <alignment horizontal="left" indent="2"/>
    </xf>
    <xf numFmtId="0" fontId="0" fillId="0" borderId="0" xfId="0" applyNumberFormat="1" applyBorder="1"/>
    <xf numFmtId="0" fontId="0" fillId="0" borderId="10" xfId="0" applyNumberFormat="1" applyBorder="1"/>
    <xf numFmtId="0" fontId="0" fillId="0" borderId="11" xfId="0" applyBorder="1" applyAlignment="1">
      <alignment horizontal="left" indent="2"/>
    </xf>
    <xf numFmtId="0" fontId="0" fillId="0" borderId="12" xfId="0" applyNumberFormat="1" applyBorder="1"/>
    <xf numFmtId="0" fontId="0" fillId="0" borderId="13" xfId="0" applyNumberFormat="1" applyBorder="1"/>
    <xf numFmtId="164" fontId="0" fillId="0" borderId="14" xfId="1" applyNumberFormat="1" applyFont="1" applyBorder="1" applyAlignment="1">
      <alignment horizontal="left"/>
    </xf>
    <xf numFmtId="164" fontId="0" fillId="0" borderId="11" xfId="1" applyNumberFormat="1" applyFont="1" applyBorder="1" applyAlignment="1">
      <alignment horizontal="left"/>
    </xf>
    <xf numFmtId="0" fontId="2" fillId="3" borderId="5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left"/>
    </xf>
    <xf numFmtId="0" fontId="0" fillId="0" borderId="12" xfId="0" applyBorder="1"/>
    <xf numFmtId="0" fontId="0" fillId="0" borderId="13" xfId="0" applyBorder="1"/>
    <xf numFmtId="0" fontId="0" fillId="0" borderId="0" xfId="0" applyAlignment="1">
      <alignment horizontal="center"/>
    </xf>
    <xf numFmtId="0" fontId="2" fillId="0" borderId="7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/>
    </xf>
    <xf numFmtId="0" fontId="2" fillId="4" borderId="0" xfId="0" applyNumberFormat="1" applyFont="1" applyFill="1" applyBorder="1" applyAlignment="1">
      <alignment horizontal="center"/>
    </xf>
    <xf numFmtId="0" fontId="2" fillId="4" borderId="10" xfId="0" applyNumberFormat="1" applyFont="1" applyFill="1" applyBorder="1" applyAlignment="1">
      <alignment horizontal="center"/>
    </xf>
    <xf numFmtId="0" fontId="0" fillId="0" borderId="0" xfId="0" applyNumberFormat="1" applyBorder="1" applyAlignment="1">
      <alignment horizontal="center"/>
    </xf>
    <xf numFmtId="0" fontId="0" fillId="0" borderId="10" xfId="0" applyNumberFormat="1" applyBorder="1" applyAlignment="1">
      <alignment horizontal="center"/>
    </xf>
    <xf numFmtId="0" fontId="0" fillId="0" borderId="12" xfId="0" applyNumberFormat="1" applyBorder="1" applyAlignment="1">
      <alignment horizontal="center"/>
    </xf>
    <xf numFmtId="0" fontId="0" fillId="0" borderId="13" xfId="0" applyNumberFormat="1" applyBorder="1" applyAlignment="1">
      <alignment horizontal="center"/>
    </xf>
    <xf numFmtId="10" fontId="0" fillId="0" borderId="15" xfId="1" applyNumberFormat="1" applyFont="1" applyBorder="1" applyAlignment="1">
      <alignment horizontal="center"/>
    </xf>
    <xf numFmtId="10" fontId="0" fillId="5" borderId="16" xfId="1" applyNumberFormat="1" applyFont="1" applyFill="1" applyBorder="1" applyAlignment="1">
      <alignment horizontal="center"/>
    </xf>
    <xf numFmtId="10" fontId="0" fillId="0" borderId="12" xfId="1" applyNumberFormat="1" applyFont="1" applyBorder="1" applyAlignment="1">
      <alignment horizontal="center"/>
    </xf>
    <xf numFmtId="10" fontId="0" fillId="5" borderId="13" xfId="1" applyNumberFormat="1" applyFont="1" applyFill="1" applyBorder="1" applyAlignment="1">
      <alignment horizontal="center"/>
    </xf>
    <xf numFmtId="0" fontId="6" fillId="4" borderId="0" xfId="0" applyNumberFormat="1" applyFont="1" applyFill="1" applyBorder="1" applyAlignment="1">
      <alignment horizontal="center"/>
    </xf>
    <xf numFmtId="0" fontId="6" fillId="4" borderId="10" xfId="0" applyNumberFormat="1" applyFont="1" applyFill="1" applyBorder="1" applyAlignment="1">
      <alignment horizontal="center"/>
    </xf>
    <xf numFmtId="0" fontId="0" fillId="0" borderId="0" xfId="0" applyAlignment="1">
      <alignment horizontal="left"/>
    </xf>
    <xf numFmtId="0" fontId="2" fillId="4" borderId="9" xfId="0" applyFont="1" applyFill="1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1" xfId="0" applyBorder="1" applyAlignment="1">
      <alignment horizontal="left"/>
    </xf>
    <xf numFmtId="0" fontId="6" fillId="4" borderId="9" xfId="0" applyFont="1" applyFill="1" applyBorder="1" applyAlignment="1">
      <alignment horizontal="left"/>
    </xf>
    <xf numFmtId="164" fontId="0" fillId="0" borderId="0" xfId="1" applyNumberFormat="1" applyFont="1" applyFill="1" applyBorder="1" applyAlignment="1">
      <alignment horizontal="left"/>
    </xf>
    <xf numFmtId="10" fontId="0" fillId="0" borderId="0" xfId="1" applyNumberFormat="1" applyFont="1" applyFill="1" applyBorder="1" applyAlignment="1">
      <alignment horizontal="center"/>
    </xf>
    <xf numFmtId="0" fontId="0" fillId="0" borderId="0" xfId="0" applyBorder="1"/>
    <xf numFmtId="0" fontId="0" fillId="0" borderId="10" xfId="0" applyBorder="1"/>
    <xf numFmtId="10" fontId="0" fillId="0" borderId="15" xfId="0" applyNumberFormat="1" applyBorder="1"/>
    <xf numFmtId="10" fontId="0" fillId="5" borderId="16" xfId="0" applyNumberFormat="1" applyFill="1" applyBorder="1"/>
    <xf numFmtId="10" fontId="0" fillId="0" borderId="12" xfId="0" applyNumberFormat="1" applyBorder="1"/>
    <xf numFmtId="10" fontId="0" fillId="5" borderId="13" xfId="0" applyNumberFormat="1" applyFill="1" applyBorder="1"/>
    <xf numFmtId="0" fontId="2" fillId="0" borderId="0" xfId="0" applyFont="1" applyBorder="1"/>
    <xf numFmtId="0" fontId="2" fillId="0" borderId="10" xfId="0" applyFont="1" applyBorder="1"/>
    <xf numFmtId="0" fontId="2" fillId="4" borderId="0" xfId="0" applyFont="1" applyFill="1" applyBorder="1"/>
    <xf numFmtId="0" fontId="2" fillId="4" borderId="10" xfId="0" applyFont="1" applyFill="1" applyBorder="1"/>
    <xf numFmtId="0" fontId="0" fillId="6" borderId="0" xfId="0" applyFill="1"/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 readingOrder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0"/>
  <sheetViews>
    <sheetView tabSelected="1" workbookViewId="0">
      <selection activeCell="B20" sqref="B20"/>
    </sheetView>
  </sheetViews>
  <sheetFormatPr baseColWidth="10" defaultRowHeight="15" x14ac:dyDescent="0.25"/>
  <cols>
    <col min="1" max="1" width="27.85546875" style="39" customWidth="1"/>
    <col min="2" max="2" width="16" style="24" customWidth="1"/>
    <col min="3" max="3" width="16.5703125" style="24" customWidth="1"/>
    <col min="4" max="4" width="15.42578125" style="24" customWidth="1"/>
    <col min="5" max="5" width="15" style="24" customWidth="1"/>
  </cols>
  <sheetData>
    <row r="1" spans="1:5" ht="20.25" customHeight="1" thickBot="1" x14ac:dyDescent="0.3">
      <c r="A1" s="57" t="s">
        <v>0</v>
      </c>
      <c r="B1" s="58"/>
      <c r="C1" s="58"/>
      <c r="D1" s="58"/>
      <c r="E1" s="59"/>
    </row>
    <row r="2" spans="1:5" x14ac:dyDescent="0.25">
      <c r="A2" s="1"/>
      <c r="B2" s="1"/>
      <c r="C2" s="1"/>
      <c r="D2" s="1"/>
      <c r="E2" s="1"/>
    </row>
    <row r="3" spans="1:5" ht="15" customHeight="1" x14ac:dyDescent="0.25">
      <c r="A3" s="60" t="s">
        <v>1</v>
      </c>
      <c r="B3" s="60"/>
      <c r="C3" s="60"/>
      <c r="D3" s="60"/>
      <c r="E3" s="60"/>
    </row>
    <row r="4" spans="1:5" ht="15" customHeight="1" x14ac:dyDescent="0.25">
      <c r="A4" s="60" t="s">
        <v>2</v>
      </c>
      <c r="B4" s="60"/>
      <c r="C4" s="60"/>
      <c r="D4" s="60"/>
      <c r="E4" s="60"/>
    </row>
    <row r="5" spans="1:5" ht="15.75" thickBot="1" x14ac:dyDescent="0.3"/>
    <row r="6" spans="1:5" x14ac:dyDescent="0.25">
      <c r="A6" s="21" t="s">
        <v>3</v>
      </c>
      <c r="B6" s="3" t="s">
        <v>4</v>
      </c>
      <c r="C6" s="3" t="s">
        <v>5</v>
      </c>
      <c r="D6" s="3" t="s">
        <v>6</v>
      </c>
      <c r="E6" s="20" t="s">
        <v>7</v>
      </c>
    </row>
    <row r="7" spans="1:5" x14ac:dyDescent="0.25">
      <c r="A7" s="6" t="s">
        <v>8</v>
      </c>
      <c r="B7" s="25">
        <v>23</v>
      </c>
      <c r="C7" s="25">
        <v>1943</v>
      </c>
      <c r="D7" s="25">
        <v>3030</v>
      </c>
      <c r="E7" s="26">
        <v>4996</v>
      </c>
    </row>
    <row r="8" spans="1:5" x14ac:dyDescent="0.25">
      <c r="A8" s="40" t="s">
        <v>9</v>
      </c>
      <c r="B8" s="27">
        <v>1</v>
      </c>
      <c r="C8" s="27">
        <v>17</v>
      </c>
      <c r="D8" s="27">
        <v>33</v>
      </c>
      <c r="E8" s="28">
        <v>51</v>
      </c>
    </row>
    <row r="9" spans="1:5" x14ac:dyDescent="0.25">
      <c r="A9" s="41" t="s">
        <v>10</v>
      </c>
      <c r="B9" s="29">
        <v>1</v>
      </c>
      <c r="C9" s="29">
        <v>17</v>
      </c>
      <c r="D9" s="29">
        <v>23</v>
      </c>
      <c r="E9" s="30">
        <v>41</v>
      </c>
    </row>
    <row r="10" spans="1:5" x14ac:dyDescent="0.25">
      <c r="A10" s="41" t="s">
        <v>12</v>
      </c>
      <c r="B10" s="29"/>
      <c r="C10" s="29"/>
      <c r="D10" s="29">
        <v>10</v>
      </c>
      <c r="E10" s="30">
        <v>10</v>
      </c>
    </row>
    <row r="11" spans="1:5" x14ac:dyDescent="0.25">
      <c r="A11" s="40" t="s">
        <v>11</v>
      </c>
      <c r="B11" s="27"/>
      <c r="C11" s="27">
        <v>6</v>
      </c>
      <c r="D11" s="27">
        <v>108</v>
      </c>
      <c r="E11" s="28">
        <v>114</v>
      </c>
    </row>
    <row r="12" spans="1:5" x14ac:dyDescent="0.25">
      <c r="A12" s="41" t="s">
        <v>10</v>
      </c>
      <c r="B12" s="29"/>
      <c r="C12" s="29"/>
      <c r="D12" s="29">
        <v>10</v>
      </c>
      <c r="E12" s="30">
        <v>10</v>
      </c>
    </row>
    <row r="13" spans="1:5" x14ac:dyDescent="0.25">
      <c r="A13" s="41" t="s">
        <v>12</v>
      </c>
      <c r="B13" s="29"/>
      <c r="C13" s="29">
        <v>6</v>
      </c>
      <c r="D13" s="29">
        <v>98</v>
      </c>
      <c r="E13" s="30">
        <v>104</v>
      </c>
    </row>
    <row r="14" spans="1:5" x14ac:dyDescent="0.25">
      <c r="A14" s="40" t="s">
        <v>13</v>
      </c>
      <c r="B14" s="27">
        <v>19</v>
      </c>
      <c r="C14" s="27">
        <v>1644</v>
      </c>
      <c r="D14" s="27">
        <v>2252</v>
      </c>
      <c r="E14" s="28">
        <v>3915</v>
      </c>
    </row>
    <row r="15" spans="1:5" x14ac:dyDescent="0.25">
      <c r="A15" s="40" t="s">
        <v>14</v>
      </c>
      <c r="B15" s="27">
        <v>3</v>
      </c>
      <c r="C15" s="27">
        <v>276</v>
      </c>
      <c r="D15" s="27">
        <v>637</v>
      </c>
      <c r="E15" s="28">
        <v>916</v>
      </c>
    </row>
    <row r="16" spans="1:5" x14ac:dyDescent="0.25">
      <c r="A16" s="41" t="s">
        <v>10</v>
      </c>
      <c r="B16" s="29">
        <v>2</v>
      </c>
      <c r="C16" s="29">
        <v>186</v>
      </c>
      <c r="D16" s="29">
        <v>495</v>
      </c>
      <c r="E16" s="30">
        <v>683</v>
      </c>
    </row>
    <row r="17" spans="1:5" ht="15.75" thickBot="1" x14ac:dyDescent="0.3">
      <c r="A17" s="42" t="s">
        <v>12</v>
      </c>
      <c r="B17" s="31">
        <v>1</v>
      </c>
      <c r="C17" s="31">
        <v>90</v>
      </c>
      <c r="D17" s="31">
        <v>142</v>
      </c>
      <c r="E17" s="32">
        <v>233</v>
      </c>
    </row>
    <row r="18" spans="1:5" x14ac:dyDescent="0.25">
      <c r="A18" s="18" t="s">
        <v>15</v>
      </c>
      <c r="B18" s="33">
        <f>+B14/B7</f>
        <v>0.82608695652173914</v>
      </c>
      <c r="C18" s="33">
        <f t="shared" ref="C18:E18" si="0">+C14/C7</f>
        <v>0.84611425630468351</v>
      </c>
      <c r="D18" s="33">
        <f t="shared" si="0"/>
        <v>0.74323432343234319</v>
      </c>
      <c r="E18" s="34">
        <f t="shared" si="0"/>
        <v>0.78362690152121695</v>
      </c>
    </row>
    <row r="19" spans="1:5" ht="15.75" thickBot="1" x14ac:dyDescent="0.3">
      <c r="A19" s="19" t="s">
        <v>16</v>
      </c>
      <c r="B19" s="35">
        <f>+B14/(B7-B9-B12-B16)</f>
        <v>0.95</v>
      </c>
      <c r="C19" s="35">
        <f t="shared" ref="C19:E19" si="1">+C14/(C7-C9-C12-C16)</f>
        <v>0.94482758620689655</v>
      </c>
      <c r="D19" s="35">
        <f t="shared" si="1"/>
        <v>0.9000799360511591</v>
      </c>
      <c r="E19" s="36">
        <f t="shared" si="1"/>
        <v>0.91858282496480526</v>
      </c>
    </row>
    <row r="20" spans="1:5" ht="15.75" thickBot="1" x14ac:dyDescent="0.3"/>
    <row r="21" spans="1:5" x14ac:dyDescent="0.25">
      <c r="A21" s="21" t="s">
        <v>3</v>
      </c>
      <c r="B21" s="3" t="s">
        <v>4</v>
      </c>
      <c r="C21" s="3" t="s">
        <v>5</v>
      </c>
      <c r="D21" s="3" t="s">
        <v>6</v>
      </c>
      <c r="E21" s="20" t="s">
        <v>7</v>
      </c>
    </row>
    <row r="22" spans="1:5" x14ac:dyDescent="0.25">
      <c r="A22" s="6" t="s">
        <v>17</v>
      </c>
      <c r="B22" s="25">
        <v>1598</v>
      </c>
      <c r="C22" s="25">
        <v>2235</v>
      </c>
      <c r="D22" s="25">
        <v>8290</v>
      </c>
      <c r="E22" s="26">
        <v>12123</v>
      </c>
    </row>
    <row r="23" spans="1:5" x14ac:dyDescent="0.25">
      <c r="A23" s="43" t="s">
        <v>9</v>
      </c>
      <c r="B23" s="37">
        <v>11</v>
      </c>
      <c r="C23" s="37">
        <v>33</v>
      </c>
      <c r="D23" s="37">
        <v>10</v>
      </c>
      <c r="E23" s="38">
        <v>54</v>
      </c>
    </row>
    <row r="24" spans="1:5" x14ac:dyDescent="0.25">
      <c r="A24" s="41" t="s">
        <v>18</v>
      </c>
      <c r="B24" s="29">
        <v>11</v>
      </c>
      <c r="C24" s="29">
        <v>33</v>
      </c>
      <c r="D24" s="29">
        <v>10</v>
      </c>
      <c r="E24" s="30">
        <v>54</v>
      </c>
    </row>
    <row r="25" spans="1:5" x14ac:dyDescent="0.25">
      <c r="A25" s="43" t="s">
        <v>11</v>
      </c>
      <c r="B25" s="37">
        <v>30</v>
      </c>
      <c r="C25" s="37">
        <v>118</v>
      </c>
      <c r="D25" s="37">
        <v>355</v>
      </c>
      <c r="E25" s="38">
        <v>503</v>
      </c>
    </row>
    <row r="26" spans="1:5" x14ac:dyDescent="0.25">
      <c r="A26" s="41" t="s">
        <v>10</v>
      </c>
      <c r="B26" s="29">
        <v>18</v>
      </c>
      <c r="C26" s="29">
        <v>18</v>
      </c>
      <c r="D26" s="29">
        <v>93</v>
      </c>
      <c r="E26" s="30">
        <v>129</v>
      </c>
    </row>
    <row r="27" spans="1:5" x14ac:dyDescent="0.25">
      <c r="A27" s="41" t="s">
        <v>12</v>
      </c>
      <c r="B27" s="29">
        <v>12</v>
      </c>
      <c r="C27" s="29">
        <v>100</v>
      </c>
      <c r="D27" s="29">
        <v>262</v>
      </c>
      <c r="E27" s="30">
        <v>374</v>
      </c>
    </row>
    <row r="28" spans="1:5" x14ac:dyDescent="0.25">
      <c r="A28" s="43" t="s">
        <v>13</v>
      </c>
      <c r="B28" s="37">
        <v>1300</v>
      </c>
      <c r="C28" s="37">
        <v>1709</v>
      </c>
      <c r="D28" s="37">
        <v>6170</v>
      </c>
      <c r="E28" s="38">
        <v>9179</v>
      </c>
    </row>
    <row r="29" spans="1:5" x14ac:dyDescent="0.25">
      <c r="A29" s="43" t="s">
        <v>14</v>
      </c>
      <c r="B29" s="37">
        <v>257</v>
      </c>
      <c r="C29" s="37">
        <v>375</v>
      </c>
      <c r="D29" s="37">
        <v>1755</v>
      </c>
      <c r="E29" s="38">
        <v>2387</v>
      </c>
    </row>
    <row r="30" spans="1:5" x14ac:dyDescent="0.25">
      <c r="A30" s="41" t="s">
        <v>10</v>
      </c>
      <c r="B30" s="29">
        <v>132</v>
      </c>
      <c r="C30" s="29">
        <v>279</v>
      </c>
      <c r="D30" s="29">
        <v>1399</v>
      </c>
      <c r="E30" s="30">
        <v>1810</v>
      </c>
    </row>
    <row r="31" spans="1:5" ht="15.75" thickBot="1" x14ac:dyDescent="0.3">
      <c r="A31" s="41" t="s">
        <v>12</v>
      </c>
      <c r="B31" s="29">
        <v>125</v>
      </c>
      <c r="C31" s="29">
        <v>96</v>
      </c>
      <c r="D31" s="29">
        <v>356</v>
      </c>
      <c r="E31" s="30">
        <v>577</v>
      </c>
    </row>
    <row r="32" spans="1:5" x14ac:dyDescent="0.25">
      <c r="A32" s="18" t="s">
        <v>15</v>
      </c>
      <c r="B32" s="33">
        <f>+B28/B22</f>
        <v>0.81351689612015021</v>
      </c>
      <c r="C32" s="33">
        <f t="shared" ref="C32:E32" si="2">+C28/C22</f>
        <v>0.7646532438478747</v>
      </c>
      <c r="D32" s="33">
        <f t="shared" si="2"/>
        <v>0.744270205066345</v>
      </c>
      <c r="E32" s="34">
        <f t="shared" si="2"/>
        <v>0.75715581951662125</v>
      </c>
    </row>
    <row r="33" spans="1:5" ht="15.75" thickBot="1" x14ac:dyDescent="0.3">
      <c r="A33" s="19" t="s">
        <v>16</v>
      </c>
      <c r="B33" s="35">
        <f>+B28/(B22-B26-B30)</f>
        <v>0.89779005524861877</v>
      </c>
      <c r="C33" s="35">
        <f t="shared" ref="C33:E33" si="3">+C28/(C22-C26-C30)</f>
        <v>0.88183694530443757</v>
      </c>
      <c r="D33" s="35">
        <f t="shared" si="3"/>
        <v>0.90761988820241246</v>
      </c>
      <c r="E33" s="36">
        <f t="shared" si="3"/>
        <v>0.90131578947368418</v>
      </c>
    </row>
    <row r="34" spans="1:5" ht="15.75" thickBot="1" x14ac:dyDescent="0.3"/>
    <row r="35" spans="1:5" x14ac:dyDescent="0.25">
      <c r="A35" s="2" t="s">
        <v>3</v>
      </c>
      <c r="B35" s="4" t="s">
        <v>4</v>
      </c>
      <c r="C35" s="4" t="s">
        <v>5</v>
      </c>
      <c r="D35" s="4" t="s">
        <v>6</v>
      </c>
      <c r="E35" s="5" t="s">
        <v>7</v>
      </c>
    </row>
    <row r="36" spans="1:5" x14ac:dyDescent="0.25">
      <c r="A36" s="6" t="s">
        <v>19</v>
      </c>
      <c r="B36" s="7">
        <v>111</v>
      </c>
      <c r="C36" s="7">
        <v>1012</v>
      </c>
      <c r="D36" s="7">
        <v>1373</v>
      </c>
      <c r="E36" s="8">
        <v>2496</v>
      </c>
    </row>
    <row r="37" spans="1:5" x14ac:dyDescent="0.25">
      <c r="A37" s="9" t="s">
        <v>9</v>
      </c>
      <c r="B37" s="10">
        <v>25</v>
      </c>
      <c r="C37" s="10">
        <v>189</v>
      </c>
      <c r="D37" s="10">
        <v>456</v>
      </c>
      <c r="E37" s="11">
        <v>670</v>
      </c>
    </row>
    <row r="38" spans="1:5" x14ac:dyDescent="0.25">
      <c r="A38" s="12" t="s">
        <v>10</v>
      </c>
      <c r="B38" s="13">
        <v>24</v>
      </c>
      <c r="C38" s="13">
        <v>165</v>
      </c>
      <c r="D38" s="13">
        <v>447</v>
      </c>
      <c r="E38" s="14">
        <v>636</v>
      </c>
    </row>
    <row r="39" spans="1:5" x14ac:dyDescent="0.25">
      <c r="A39" s="12" t="s">
        <v>12</v>
      </c>
      <c r="B39" s="13">
        <v>1</v>
      </c>
      <c r="C39" s="13">
        <v>24</v>
      </c>
      <c r="D39" s="13">
        <v>9</v>
      </c>
      <c r="E39" s="14">
        <v>34</v>
      </c>
    </row>
    <row r="40" spans="1:5" x14ac:dyDescent="0.25">
      <c r="A40" s="9" t="s">
        <v>24</v>
      </c>
      <c r="B40" s="10">
        <v>38</v>
      </c>
      <c r="C40" s="10">
        <v>152</v>
      </c>
      <c r="D40" s="10">
        <v>234</v>
      </c>
      <c r="E40" s="11">
        <v>424</v>
      </c>
    </row>
    <row r="41" spans="1:5" x14ac:dyDescent="0.25">
      <c r="A41" s="12" t="s">
        <v>10</v>
      </c>
      <c r="B41" s="13">
        <v>31</v>
      </c>
      <c r="C41" s="13">
        <v>117</v>
      </c>
      <c r="D41" s="13">
        <v>209</v>
      </c>
      <c r="E41" s="14">
        <v>357</v>
      </c>
    </row>
    <row r="42" spans="1:5" x14ac:dyDescent="0.25">
      <c r="A42" s="12" t="s">
        <v>12</v>
      </c>
      <c r="B42" s="13">
        <v>7</v>
      </c>
      <c r="C42" s="13">
        <v>35</v>
      </c>
      <c r="D42" s="13">
        <v>25</v>
      </c>
      <c r="E42" s="14">
        <v>67</v>
      </c>
    </row>
    <row r="43" spans="1:5" x14ac:dyDescent="0.25">
      <c r="A43" s="9" t="s">
        <v>13</v>
      </c>
      <c r="B43" s="10">
        <v>42</v>
      </c>
      <c r="C43" s="10">
        <v>264</v>
      </c>
      <c r="D43" s="10">
        <v>273</v>
      </c>
      <c r="E43" s="11">
        <v>579</v>
      </c>
    </row>
    <row r="44" spans="1:5" x14ac:dyDescent="0.25">
      <c r="A44" s="9" t="s">
        <v>14</v>
      </c>
      <c r="B44" s="10">
        <v>6</v>
      </c>
      <c r="C44" s="10">
        <v>407</v>
      </c>
      <c r="D44" s="10">
        <v>410</v>
      </c>
      <c r="E44" s="11">
        <v>823</v>
      </c>
    </row>
    <row r="45" spans="1:5" x14ac:dyDescent="0.25">
      <c r="A45" s="12" t="s">
        <v>10</v>
      </c>
      <c r="B45" s="13">
        <v>5</v>
      </c>
      <c r="C45" s="13">
        <v>403</v>
      </c>
      <c r="D45" s="13">
        <v>395</v>
      </c>
      <c r="E45" s="14">
        <v>803</v>
      </c>
    </row>
    <row r="46" spans="1:5" ht="15.75" thickBot="1" x14ac:dyDescent="0.3">
      <c r="A46" s="15" t="s">
        <v>12</v>
      </c>
      <c r="B46" s="16">
        <v>1</v>
      </c>
      <c r="C46" s="16">
        <v>4</v>
      </c>
      <c r="D46" s="16">
        <v>15</v>
      </c>
      <c r="E46" s="17">
        <v>20</v>
      </c>
    </row>
    <row r="47" spans="1:5" x14ac:dyDescent="0.25">
      <c r="A47" s="18" t="s">
        <v>15</v>
      </c>
      <c r="B47" s="33">
        <f>+B43/B36</f>
        <v>0.3783783783783784</v>
      </c>
      <c r="C47" s="33">
        <f t="shared" ref="C47:E47" si="4">+C43/C36</f>
        <v>0.2608695652173913</v>
      </c>
      <c r="D47" s="33">
        <f t="shared" si="4"/>
        <v>0.19883466860888566</v>
      </c>
      <c r="E47" s="34">
        <f t="shared" si="4"/>
        <v>0.23197115384615385</v>
      </c>
    </row>
    <row r="48" spans="1:5" ht="15.75" thickBot="1" x14ac:dyDescent="0.3">
      <c r="A48" s="19" t="s">
        <v>16</v>
      </c>
      <c r="B48" s="35">
        <f>+B43/(B36-B45-B41-B38)</f>
        <v>0.82352941176470584</v>
      </c>
      <c r="C48" s="35">
        <f t="shared" ref="C48:E48" si="5">+C43/(C36-C45-C41-C38)</f>
        <v>0.80733944954128445</v>
      </c>
      <c r="D48" s="35">
        <f t="shared" si="5"/>
        <v>0.84782608695652173</v>
      </c>
      <c r="E48" s="36">
        <f t="shared" si="5"/>
        <v>0.82714285714285718</v>
      </c>
    </row>
    <row r="49" spans="1:6" ht="15.75" thickBot="1" x14ac:dyDescent="0.3"/>
    <row r="50" spans="1:6" x14ac:dyDescent="0.25">
      <c r="A50" s="2" t="s">
        <v>3</v>
      </c>
      <c r="B50" s="3" t="s">
        <v>4</v>
      </c>
      <c r="C50" s="3" t="s">
        <v>5</v>
      </c>
      <c r="D50" s="3" t="s">
        <v>6</v>
      </c>
      <c r="E50" s="20" t="s">
        <v>7</v>
      </c>
    </row>
    <row r="51" spans="1:6" x14ac:dyDescent="0.25">
      <c r="A51" s="6" t="s">
        <v>20</v>
      </c>
      <c r="B51" s="52">
        <v>875</v>
      </c>
      <c r="C51" s="52">
        <v>148</v>
      </c>
      <c r="D51" s="52">
        <v>128</v>
      </c>
      <c r="E51" s="53">
        <v>1151</v>
      </c>
    </row>
    <row r="52" spans="1:6" x14ac:dyDescent="0.25">
      <c r="A52" s="9" t="s">
        <v>9</v>
      </c>
      <c r="B52" s="54">
        <v>23</v>
      </c>
      <c r="C52" s="54">
        <v>3</v>
      </c>
      <c r="D52" s="54"/>
      <c r="E52" s="55">
        <v>26</v>
      </c>
    </row>
    <row r="53" spans="1:6" x14ac:dyDescent="0.25">
      <c r="A53" s="12" t="s">
        <v>12</v>
      </c>
      <c r="B53" s="46">
        <v>1</v>
      </c>
      <c r="C53" s="46"/>
      <c r="D53" s="46"/>
      <c r="E53" s="47">
        <v>1</v>
      </c>
    </row>
    <row r="54" spans="1:6" x14ac:dyDescent="0.25">
      <c r="A54" s="12" t="s">
        <v>23</v>
      </c>
      <c r="B54" s="46">
        <v>22</v>
      </c>
      <c r="C54" s="46">
        <v>3</v>
      </c>
      <c r="D54" s="46"/>
      <c r="E54" s="47">
        <v>25</v>
      </c>
    </row>
    <row r="55" spans="1:6" x14ac:dyDescent="0.25">
      <c r="A55" s="9" t="s">
        <v>24</v>
      </c>
      <c r="B55" s="54">
        <v>34</v>
      </c>
      <c r="C55" s="54">
        <v>3</v>
      </c>
      <c r="D55" s="54">
        <v>2</v>
      </c>
      <c r="E55" s="55">
        <v>39</v>
      </c>
    </row>
    <row r="56" spans="1:6" x14ac:dyDescent="0.25">
      <c r="A56" s="12" t="s">
        <v>12</v>
      </c>
      <c r="B56" s="46">
        <v>34</v>
      </c>
      <c r="C56" s="46">
        <v>3</v>
      </c>
      <c r="D56" s="46">
        <v>2</v>
      </c>
      <c r="E56" s="47">
        <v>39</v>
      </c>
    </row>
    <row r="57" spans="1:6" x14ac:dyDescent="0.25">
      <c r="A57" s="9" t="s">
        <v>13</v>
      </c>
      <c r="B57" s="54">
        <v>780</v>
      </c>
      <c r="C57" s="54">
        <v>126</v>
      </c>
      <c r="D57" s="54">
        <v>116</v>
      </c>
      <c r="E57" s="55">
        <v>1022</v>
      </c>
    </row>
    <row r="58" spans="1:6" x14ac:dyDescent="0.25">
      <c r="A58" s="9" t="s">
        <v>14</v>
      </c>
      <c r="B58" s="54">
        <v>38</v>
      </c>
      <c r="C58" s="54">
        <v>16</v>
      </c>
      <c r="D58" s="54">
        <v>10</v>
      </c>
      <c r="E58" s="55">
        <v>64</v>
      </c>
    </row>
    <row r="59" spans="1:6" x14ac:dyDescent="0.25">
      <c r="A59" s="12" t="s">
        <v>10</v>
      </c>
      <c r="B59" s="46">
        <v>28</v>
      </c>
      <c r="C59" s="46">
        <v>8</v>
      </c>
      <c r="D59" s="46">
        <v>10</v>
      </c>
      <c r="E59" s="47">
        <v>46</v>
      </c>
    </row>
    <row r="60" spans="1:6" x14ac:dyDescent="0.25">
      <c r="A60" s="12" t="s">
        <v>12</v>
      </c>
      <c r="B60" s="46">
        <v>10</v>
      </c>
      <c r="C60" s="46">
        <v>1</v>
      </c>
      <c r="D60" s="46"/>
      <c r="E60" s="47">
        <v>11</v>
      </c>
    </row>
    <row r="61" spans="1:6" ht="15.75" thickBot="1" x14ac:dyDescent="0.3">
      <c r="A61" s="15" t="s">
        <v>23</v>
      </c>
      <c r="B61" s="22"/>
      <c r="C61" s="22">
        <v>7</v>
      </c>
      <c r="D61" s="22"/>
      <c r="E61" s="23">
        <v>7</v>
      </c>
    </row>
    <row r="62" spans="1:6" x14ac:dyDescent="0.25">
      <c r="A62" s="18" t="s">
        <v>15</v>
      </c>
      <c r="B62" s="48">
        <f>+B57/B51</f>
        <v>0.89142857142857146</v>
      </c>
      <c r="C62" s="48">
        <f t="shared" ref="C62:E62" si="6">+C57/C51</f>
        <v>0.85135135135135132</v>
      </c>
      <c r="D62" s="48">
        <f t="shared" si="6"/>
        <v>0.90625</v>
      </c>
      <c r="E62" s="49">
        <f t="shared" si="6"/>
        <v>0.88792354474370117</v>
      </c>
      <c r="F62" s="56"/>
    </row>
    <row r="63" spans="1:6" ht="15.75" thickBot="1" x14ac:dyDescent="0.3">
      <c r="A63" s="19" t="s">
        <v>16</v>
      </c>
      <c r="B63" s="50">
        <f>+B57/(B51-B59)</f>
        <v>0.92089728453364816</v>
      </c>
      <c r="C63" s="50">
        <f t="shared" ref="C63:E63" si="7">+C57/(C51-C59)</f>
        <v>0.9</v>
      </c>
      <c r="D63" s="50">
        <f t="shared" si="7"/>
        <v>0.98305084745762716</v>
      </c>
      <c r="E63" s="51">
        <f t="shared" si="7"/>
        <v>0.92488687782805434</v>
      </c>
    </row>
    <row r="64" spans="1:6" x14ac:dyDescent="0.25">
      <c r="A64" s="44"/>
      <c r="B64" s="45"/>
      <c r="C64" s="45"/>
      <c r="D64" s="45"/>
      <c r="E64" s="45"/>
    </row>
    <row r="65" spans="1:5" x14ac:dyDescent="0.25">
      <c r="A65" s="44"/>
      <c r="B65" s="45"/>
      <c r="C65" s="45"/>
      <c r="D65" s="45"/>
      <c r="E65" s="45"/>
    </row>
    <row r="66" spans="1:5" ht="15.75" thickBot="1" x14ac:dyDescent="0.3"/>
    <row r="67" spans="1:5" x14ac:dyDescent="0.25">
      <c r="A67" s="21" t="s">
        <v>3</v>
      </c>
      <c r="B67" s="3" t="s">
        <v>5</v>
      </c>
      <c r="C67" s="3" t="s">
        <v>6</v>
      </c>
      <c r="D67" s="20" t="s">
        <v>7</v>
      </c>
    </row>
    <row r="68" spans="1:5" x14ac:dyDescent="0.25">
      <c r="A68" s="6" t="s">
        <v>25</v>
      </c>
      <c r="B68" s="25">
        <v>4219</v>
      </c>
      <c r="C68" s="25">
        <v>298</v>
      </c>
      <c r="D68" s="26">
        <v>4517</v>
      </c>
    </row>
    <row r="69" spans="1:5" x14ac:dyDescent="0.25">
      <c r="A69" s="40" t="s">
        <v>9</v>
      </c>
      <c r="B69" s="27">
        <v>1362</v>
      </c>
      <c r="C69" s="27">
        <v>132</v>
      </c>
      <c r="D69" s="28">
        <v>1494</v>
      </c>
    </row>
    <row r="70" spans="1:5" x14ac:dyDescent="0.25">
      <c r="A70" s="41" t="s">
        <v>10</v>
      </c>
      <c r="B70" s="29">
        <v>1097</v>
      </c>
      <c r="C70" s="29">
        <v>125</v>
      </c>
      <c r="D70" s="30">
        <v>1222</v>
      </c>
    </row>
    <row r="71" spans="1:5" x14ac:dyDescent="0.25">
      <c r="A71" s="41" t="s">
        <v>12</v>
      </c>
      <c r="B71" s="29">
        <v>265</v>
      </c>
      <c r="C71" s="29">
        <v>7</v>
      </c>
      <c r="D71" s="30">
        <v>272</v>
      </c>
    </row>
    <row r="72" spans="1:5" x14ac:dyDescent="0.25">
      <c r="A72" s="40" t="s">
        <v>11</v>
      </c>
      <c r="B72" s="27">
        <v>152</v>
      </c>
      <c r="C72" s="27">
        <v>27</v>
      </c>
      <c r="D72" s="28">
        <v>179</v>
      </c>
    </row>
    <row r="73" spans="1:5" x14ac:dyDescent="0.25">
      <c r="A73" s="41" t="s">
        <v>10</v>
      </c>
      <c r="B73" s="29">
        <v>86</v>
      </c>
      <c r="C73" s="29">
        <v>26</v>
      </c>
      <c r="D73" s="30">
        <v>112</v>
      </c>
    </row>
    <row r="74" spans="1:5" x14ac:dyDescent="0.25">
      <c r="A74" s="41" t="s">
        <v>12</v>
      </c>
      <c r="B74" s="29">
        <v>66</v>
      </c>
      <c r="C74" s="29">
        <v>1</v>
      </c>
      <c r="D74" s="30">
        <v>67</v>
      </c>
    </row>
    <row r="75" spans="1:5" x14ac:dyDescent="0.25">
      <c r="A75" s="40" t="s">
        <v>13</v>
      </c>
      <c r="B75" s="27">
        <v>2590</v>
      </c>
      <c r="C75" s="27">
        <v>136</v>
      </c>
      <c r="D75" s="28">
        <v>2726</v>
      </c>
    </row>
    <row r="76" spans="1:5" x14ac:dyDescent="0.25">
      <c r="A76" s="40" t="s">
        <v>14</v>
      </c>
      <c r="B76" s="27">
        <v>115</v>
      </c>
      <c r="C76" s="27">
        <v>3</v>
      </c>
      <c r="D76" s="28">
        <v>118</v>
      </c>
    </row>
    <row r="77" spans="1:5" x14ac:dyDescent="0.25">
      <c r="A77" s="41" t="s">
        <v>10</v>
      </c>
      <c r="B77" s="29">
        <v>72</v>
      </c>
      <c r="C77" s="29">
        <v>3</v>
      </c>
      <c r="D77" s="30">
        <v>75</v>
      </c>
    </row>
    <row r="78" spans="1:5" ht="15.75" thickBot="1" x14ac:dyDescent="0.3">
      <c r="A78" s="41" t="s">
        <v>12</v>
      </c>
      <c r="B78" s="29">
        <v>43</v>
      </c>
      <c r="C78" s="29"/>
      <c r="D78" s="30">
        <v>43</v>
      </c>
    </row>
    <row r="79" spans="1:5" x14ac:dyDescent="0.25">
      <c r="A79" s="18" t="s">
        <v>15</v>
      </c>
      <c r="B79" s="33">
        <f>+B75/B68</f>
        <v>0.6138895472860868</v>
      </c>
      <c r="C79" s="33">
        <f t="shared" ref="C79:D79" si="8">+C75/C68</f>
        <v>0.4563758389261745</v>
      </c>
      <c r="D79" s="34">
        <f t="shared" si="8"/>
        <v>0.60349789683418198</v>
      </c>
    </row>
    <row r="80" spans="1:5" ht="15.75" thickBot="1" x14ac:dyDescent="0.3">
      <c r="A80" s="19" t="s">
        <v>16</v>
      </c>
      <c r="B80" s="35">
        <f>+B75/(B68-B70-B73-B77)</f>
        <v>0.87381916329284748</v>
      </c>
      <c r="C80" s="35">
        <f t="shared" ref="C80:D80" si="9">+C75/(C68-C70-C73-C77)</f>
        <v>0.94444444444444442</v>
      </c>
      <c r="D80" s="36">
        <f t="shared" si="9"/>
        <v>0.87709137709137708</v>
      </c>
    </row>
    <row r="81" spans="1:3" ht="15.75" thickBot="1" x14ac:dyDescent="0.3"/>
    <row r="82" spans="1:3" x14ac:dyDescent="0.25">
      <c r="A82" s="2" t="s">
        <v>3</v>
      </c>
      <c r="B82" s="3" t="s">
        <v>5</v>
      </c>
      <c r="C82" s="20" t="s">
        <v>7</v>
      </c>
    </row>
    <row r="83" spans="1:3" x14ac:dyDescent="0.25">
      <c r="A83" s="6" t="s">
        <v>21</v>
      </c>
      <c r="B83" s="25">
        <v>2169</v>
      </c>
      <c r="C83" s="26">
        <v>2169</v>
      </c>
    </row>
    <row r="84" spans="1:3" x14ac:dyDescent="0.25">
      <c r="A84" s="9" t="s">
        <v>9</v>
      </c>
      <c r="B84" s="27">
        <v>73</v>
      </c>
      <c r="C84" s="28">
        <v>73</v>
      </c>
    </row>
    <row r="85" spans="1:3" x14ac:dyDescent="0.25">
      <c r="A85" s="12" t="s">
        <v>10</v>
      </c>
      <c r="B85" s="29">
        <v>51</v>
      </c>
      <c r="C85" s="30">
        <v>51</v>
      </c>
    </row>
    <row r="86" spans="1:3" x14ac:dyDescent="0.25">
      <c r="A86" s="12" t="s">
        <v>12</v>
      </c>
      <c r="B86" s="29">
        <v>22</v>
      </c>
      <c r="C86" s="30">
        <v>22</v>
      </c>
    </row>
    <row r="87" spans="1:3" x14ac:dyDescent="0.25">
      <c r="A87" s="9" t="s">
        <v>11</v>
      </c>
      <c r="B87" s="27">
        <v>40</v>
      </c>
      <c r="C87" s="28">
        <v>40</v>
      </c>
    </row>
    <row r="88" spans="1:3" x14ac:dyDescent="0.25">
      <c r="A88" s="12" t="s">
        <v>10</v>
      </c>
      <c r="B88" s="29">
        <v>22</v>
      </c>
      <c r="C88" s="30">
        <v>22</v>
      </c>
    </row>
    <row r="89" spans="1:3" x14ac:dyDescent="0.25">
      <c r="A89" s="12" t="s">
        <v>12</v>
      </c>
      <c r="B89" s="29">
        <v>18</v>
      </c>
      <c r="C89" s="30">
        <v>18</v>
      </c>
    </row>
    <row r="90" spans="1:3" x14ac:dyDescent="0.25">
      <c r="A90" s="9" t="s">
        <v>13</v>
      </c>
      <c r="B90" s="27">
        <v>1277</v>
      </c>
      <c r="C90" s="28">
        <v>1277</v>
      </c>
    </row>
    <row r="91" spans="1:3" x14ac:dyDescent="0.25">
      <c r="A91" s="9" t="s">
        <v>14</v>
      </c>
      <c r="B91" s="27">
        <v>779</v>
      </c>
      <c r="C91" s="28">
        <v>779</v>
      </c>
    </row>
    <row r="92" spans="1:3" x14ac:dyDescent="0.25">
      <c r="A92" s="12" t="s">
        <v>10</v>
      </c>
      <c r="B92" s="29">
        <v>636</v>
      </c>
      <c r="C92" s="30">
        <v>636</v>
      </c>
    </row>
    <row r="93" spans="1:3" ht="15.75" thickBot="1" x14ac:dyDescent="0.3">
      <c r="A93" s="15" t="s">
        <v>12</v>
      </c>
      <c r="B93" s="31">
        <v>143</v>
      </c>
      <c r="C93" s="32">
        <v>143</v>
      </c>
    </row>
    <row r="94" spans="1:3" x14ac:dyDescent="0.25">
      <c r="A94" s="18" t="s">
        <v>15</v>
      </c>
      <c r="B94" s="33">
        <f>+B90/B83</f>
        <v>0.58875057630244354</v>
      </c>
      <c r="C94" s="34">
        <f>+C90/C83</f>
        <v>0.58875057630244354</v>
      </c>
    </row>
    <row r="95" spans="1:3" ht="15.75" thickBot="1" x14ac:dyDescent="0.3">
      <c r="A95" s="19" t="s">
        <v>16</v>
      </c>
      <c r="B95" s="35">
        <f>+B90/(B83-B92-B88-B85)</f>
        <v>0.87465753424657533</v>
      </c>
      <c r="C95" s="36">
        <f>+C90/(C83-C92-C88-C85)</f>
        <v>0.87465753424657533</v>
      </c>
    </row>
    <row r="96" spans="1:3" ht="15.75" thickBot="1" x14ac:dyDescent="0.3"/>
    <row r="97" spans="1:3" x14ac:dyDescent="0.25">
      <c r="A97" s="2" t="s">
        <v>3</v>
      </c>
      <c r="B97" s="3" t="s">
        <v>5</v>
      </c>
      <c r="C97" s="20" t="s">
        <v>7</v>
      </c>
    </row>
    <row r="98" spans="1:3" x14ac:dyDescent="0.25">
      <c r="A98" s="6" t="s">
        <v>22</v>
      </c>
      <c r="B98" s="25">
        <v>1835</v>
      </c>
      <c r="C98" s="26">
        <v>1835</v>
      </c>
    </row>
    <row r="99" spans="1:3" x14ac:dyDescent="0.25">
      <c r="A99" s="9" t="s">
        <v>26</v>
      </c>
      <c r="B99" s="27">
        <v>24</v>
      </c>
      <c r="C99" s="28">
        <v>24</v>
      </c>
    </row>
    <row r="100" spans="1:3" x14ac:dyDescent="0.25">
      <c r="A100" s="12" t="s">
        <v>18</v>
      </c>
      <c r="B100" s="29">
        <v>23</v>
      </c>
      <c r="C100" s="30">
        <v>23</v>
      </c>
    </row>
    <row r="101" spans="1:3" x14ac:dyDescent="0.25">
      <c r="A101" s="12" t="s">
        <v>10</v>
      </c>
      <c r="B101" s="29">
        <v>1</v>
      </c>
      <c r="C101" s="30">
        <v>1</v>
      </c>
    </row>
    <row r="102" spans="1:3" x14ac:dyDescent="0.25">
      <c r="A102" s="9" t="s">
        <v>11</v>
      </c>
      <c r="B102" s="27">
        <v>237</v>
      </c>
      <c r="C102" s="28">
        <v>237</v>
      </c>
    </row>
    <row r="103" spans="1:3" x14ac:dyDescent="0.25">
      <c r="A103" s="12" t="s">
        <v>10</v>
      </c>
      <c r="B103" s="29">
        <v>51</v>
      </c>
      <c r="C103" s="30">
        <v>51</v>
      </c>
    </row>
    <row r="104" spans="1:3" x14ac:dyDescent="0.25">
      <c r="A104" s="12" t="s">
        <v>12</v>
      </c>
      <c r="B104" s="29">
        <v>186</v>
      </c>
      <c r="C104" s="30">
        <v>186</v>
      </c>
    </row>
    <row r="105" spans="1:3" x14ac:dyDescent="0.25">
      <c r="A105" s="9" t="s">
        <v>13</v>
      </c>
      <c r="B105" s="27">
        <v>1237</v>
      </c>
      <c r="C105" s="28">
        <v>1237</v>
      </c>
    </row>
    <row r="106" spans="1:3" x14ac:dyDescent="0.25">
      <c r="A106" s="9" t="s">
        <v>14</v>
      </c>
      <c r="B106" s="27">
        <v>337</v>
      </c>
      <c r="C106" s="28">
        <v>337</v>
      </c>
    </row>
    <row r="107" spans="1:3" x14ac:dyDescent="0.25">
      <c r="A107" s="12" t="s">
        <v>10</v>
      </c>
      <c r="B107" s="29">
        <v>240</v>
      </c>
      <c r="C107" s="30">
        <v>240</v>
      </c>
    </row>
    <row r="108" spans="1:3" ht="15.75" thickBot="1" x14ac:dyDescent="0.3">
      <c r="A108" s="15" t="s">
        <v>12</v>
      </c>
      <c r="B108" s="31">
        <v>97</v>
      </c>
      <c r="C108" s="32">
        <v>97</v>
      </c>
    </row>
    <row r="109" spans="1:3" x14ac:dyDescent="0.25">
      <c r="A109" s="18" t="s">
        <v>15</v>
      </c>
      <c r="B109" s="33">
        <f>+B105/B98</f>
        <v>0.67411444141689369</v>
      </c>
      <c r="C109" s="34">
        <f>+C105/C98</f>
        <v>0.67411444141689369</v>
      </c>
    </row>
    <row r="110" spans="1:3" ht="15.75" thickBot="1" x14ac:dyDescent="0.3">
      <c r="A110" s="19" t="s">
        <v>16</v>
      </c>
      <c r="B110" s="35">
        <f>+B105/(B98-B101-B103-B107)</f>
        <v>0.80168502916396633</v>
      </c>
      <c r="C110" s="36">
        <f>+C105/(C98-C101-C103-C107)</f>
        <v>0.80168502916396633</v>
      </c>
    </row>
  </sheetData>
  <mergeCells count="3">
    <mergeCell ref="A1:E1"/>
    <mergeCell ref="A3:E3"/>
    <mergeCell ref="A4:E4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4E918C3DD5CC44FB08F5A2D78177FFA" ma:contentTypeVersion="3" ma:contentTypeDescription="Crear nuevo documento." ma:contentTypeScope="" ma:versionID="d83090e217ad7806f95089cd75202b76">
  <xsd:schema xmlns:xsd="http://www.w3.org/2001/XMLSchema" xmlns:xs="http://www.w3.org/2001/XMLSchema" xmlns:p="http://schemas.microsoft.com/office/2006/metadata/properties" xmlns:ns2="8cf1b8fd-72df-4c21-8306-a5f720778edf" targetNamespace="http://schemas.microsoft.com/office/2006/metadata/properties" ma:root="true" ma:fieldsID="7aee7a9f0a8eac9d55db07a8daa255ab" ns2:_="">
    <xsd:import namespace="8cf1b8fd-72df-4c21-8306-a5f720778edf"/>
    <xsd:element name="properties">
      <xsd:complexType>
        <xsd:sequence>
          <xsd:element name="documentManagement">
            <xsd:complexType>
              <xsd:all>
                <xsd:element ref="ns2:Filtro" minOccurs="0"/>
                <xsd:element ref="ns2:Formato" minOccurs="0"/>
                <xsd:element ref="ns2:Ord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f1b8fd-72df-4c21-8306-a5f720778edf" elementFormDefault="qualified">
    <xsd:import namespace="http://schemas.microsoft.com/office/2006/documentManagement/types"/>
    <xsd:import namespace="http://schemas.microsoft.com/office/infopath/2007/PartnerControls"/>
    <xsd:element name="Filtro" ma:index="8" nillable="true" ma:displayName="Filtro" ma:internalName="Filtro">
      <xsd:simpleType>
        <xsd:restriction base="dms:Text">
          <xsd:maxLength value="255"/>
        </xsd:restriction>
      </xsd:simpleType>
    </xsd:element>
    <xsd:element name="Formato" ma:index="9" nillable="true" ma:displayName="Formato" ma:default="/Style%20Library/Images/pdf.svg" ma:format="Dropdown" ma:internalName="Formato">
      <xsd:simpleType>
        <xsd:restriction base="dms:Choice">
          <xsd:enumeration value="/Style%20Library/Images/pdf.svg"/>
          <xsd:enumeration value="/Style%20Library/Images/doc.svg"/>
          <xsd:enumeration value="/Style%20Library/Images/xls.svg"/>
          <xsd:enumeration value="/Style%20Library/Images/ppt.svg"/>
          <xsd:enumeration value="/Style%20Library/Images/jpg.svg"/>
        </xsd:restriction>
      </xsd:simpleType>
    </xsd:element>
    <xsd:element name="Orden" ma:index="10" nillable="true" ma:displayName="Orden" ma:internalName="Orden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iltro xmlns="8cf1b8fd-72df-4c21-8306-a5f720778edf">2019</Filtro>
    <Orden xmlns="8cf1b8fd-72df-4c21-8306-a5f720778edf">107</Orden>
    <Formato xmlns="8cf1b8fd-72df-4c21-8306-a5f720778edf">/Style%20Library/Images/xls.svg</Formato>
  </documentManagement>
</p:properties>
</file>

<file path=customXml/itemProps1.xml><?xml version="1.0" encoding="utf-8"?>
<ds:datastoreItem xmlns:ds="http://schemas.openxmlformats.org/officeDocument/2006/customXml" ds:itemID="{B3F5994B-A794-48ED-AB88-F8F9972C3B15}"/>
</file>

<file path=customXml/itemProps2.xml><?xml version="1.0" encoding="utf-8"?>
<ds:datastoreItem xmlns:ds="http://schemas.openxmlformats.org/officeDocument/2006/customXml" ds:itemID="{500FFD4B-C104-475B-B87B-0D61FEBA3012}"/>
</file>

<file path=customXml/itemProps3.xml><?xml version="1.0" encoding="utf-8"?>
<ds:datastoreItem xmlns:ds="http://schemas.openxmlformats.org/officeDocument/2006/customXml" ds:itemID="{8EADADBB-FC10-42FB-9C78-75D4DD8C5FC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07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CUMPLIMIENTO AEROCOMERCIAL SEPTIEMBRE 2019</dc:title>
  <dc:creator>Jesika Soto Rodriguez</dc:creator>
  <cp:lastModifiedBy>Jesika Soto Rodriguez</cp:lastModifiedBy>
  <dcterms:created xsi:type="dcterms:W3CDTF">2019-10-29T15:30:35Z</dcterms:created>
  <dcterms:modified xsi:type="dcterms:W3CDTF">2019-12-11T20:56:02Z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0x01010074E918C3DD5CC44FB08F5A2D78177FFA</vt:lpwstr>
  </property>
</Properties>
</file>